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filterPrivacy="1" codeName="ThisWorkbook"/>
  <xr:revisionPtr revIDLastSave="35" documentId="11_0AFFD1C69F7FDD35BF62D23F4599AC3DDE430903" xr6:coauthVersionLast="45" xr6:coauthVersionMax="45" xr10:uidLastSave="{B34407B7-FC53-43F4-8321-7444E69924F4}"/>
  <bookViews>
    <workbookView xWindow="-120" yWindow="-120" windowWidth="29040" windowHeight="15840" xr2:uid="{00000000-000D-0000-FFFF-FFFF00000000}"/>
  </bookViews>
  <sheets>
    <sheet name="Title II-A" sheetId="1" r:id="rId1"/>
  </sheets>
  <definedNames>
    <definedName name="_xlnm.Print_Area" localSheetId="0">'Title II-A'!$A$1:$I$78</definedName>
    <definedName name="_xlnm.Print_Titles" localSheetId="0">'Title II-A'!$1:$14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D78" i="1" l="1"/>
  <c r="C78" i="1"/>
  <c r="D68" i="1"/>
  <c r="C68" i="1"/>
  <c r="B78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I40" i="1" s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5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15" i="1"/>
  <c r="B68" i="1"/>
  <c r="I16" i="1" l="1"/>
  <c r="I19" i="1"/>
  <c r="I18" i="1"/>
  <c r="I17" i="1"/>
</calcChain>
</file>

<file path=xl/sharedStrings.xml><?xml version="1.0" encoding="utf-8"?>
<sst xmlns="http://schemas.openxmlformats.org/spreadsheetml/2006/main" count="115" uniqueCount="106">
  <si>
    <t>(Col 1)</t>
  </si>
  <si>
    <t>(Col 2)</t>
  </si>
  <si>
    <t>(Col 3)</t>
  </si>
  <si>
    <t>(Col 4)</t>
  </si>
  <si>
    <t>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</si>
  <si>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</si>
  <si>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</si>
  <si>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</si>
  <si>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</si>
  <si>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</si>
  <si>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</si>
  <si>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</si>
  <si>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</si>
  <si>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</si>
  <si>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</si>
  <si>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</si>
  <si>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</si>
  <si>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</si>
  <si>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</si>
  <si>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</si>
  <si>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</si>
  <si>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</si>
  <si>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</si>
  <si>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</si>
  <si>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</si>
  <si>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</si>
  <si>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</si>
  <si>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</si>
  <si>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</si>
  <si>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</si>
  <si>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</si>
  <si>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</si>
  <si>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</si>
  <si>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</si>
  <si>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</si>
  <si>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</si>
  <si>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</si>
  <si>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</si>
  <si>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</si>
  <si>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</si>
  <si>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</si>
  <si>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</si>
  <si>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</si>
  <si>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</si>
  <si>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</si>
  <si>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</si>
  <si>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</si>
  <si>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</si>
  <si>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</si>
  <si>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</si>
  <si>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</si>
  <si>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</si>
  <si>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</si>
  <si>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</si>
  <si>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</si>
  <si>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</si>
  <si>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 xml:space="preserve">AMERICAN SAMOA         </t>
  </si>
  <si>
    <t xml:space="preserve">GUAM                   </t>
  </si>
  <si>
    <t xml:space="preserve">NORTHERN MARIANA ISLANDS      </t>
  </si>
  <si>
    <t xml:space="preserve">VIRGIN ISLANDS         </t>
  </si>
  <si>
    <t xml:space="preserve">BIE                    </t>
  </si>
  <si>
    <t>EVALUATION</t>
  </si>
  <si>
    <t>TOTAL TO SEAs</t>
  </si>
  <si>
    <t>RESERVATION</t>
  </si>
  <si>
    <t>(5 PERCENT OF</t>
  </si>
  <si>
    <t>TOTAL ALLOCATION)</t>
  </si>
  <si>
    <t>ALLOCATION</t>
  </si>
  <si>
    <t>(1 PERCENT OF</t>
  </si>
  <si>
    <t>FOR ADMINISTRATION</t>
  </si>
  <si>
    <t>(2 PERCENT OF</t>
  </si>
  <si>
    <t>TEACHER/LEADER ACADEMY</t>
  </si>
  <si>
    <t>THROUGH FORMULA</t>
  </si>
  <si>
    <t>(92.15 PERCENT OF</t>
  </si>
  <si>
    <t>(2.85 PERCENT OF</t>
  </si>
  <si>
    <t>(Col 1 multiplied by 0.05)</t>
  </si>
  <si>
    <t>(Col 1 multiplied by 0.01)</t>
  </si>
  <si>
    <t>(Col 1 multiplied by 0.02)</t>
  </si>
  <si>
    <t>(Col 1 multiplied by 0.0285)</t>
  </si>
  <si>
    <t>TITLE II, PART A</t>
  </si>
  <si>
    <r>
      <rPr>
        <b/>
        <i/>
        <sz val="10"/>
        <rFont val="Arial"/>
        <family val="2"/>
      </rPr>
      <t>MAXIMUM</t>
    </r>
    <r>
      <rPr>
        <b/>
        <sz val="10"/>
        <rFont val="Arial"/>
        <family val="2"/>
      </rPr>
      <t xml:space="preserve"> AMOUNT OF</t>
    </r>
  </si>
  <si>
    <r>
      <rPr>
        <b/>
        <i/>
        <sz val="10"/>
        <rFont val="Arial"/>
        <family val="2"/>
      </rPr>
      <t>MINIMUM</t>
    </r>
    <r>
      <rPr>
        <b/>
        <sz val="10"/>
        <rFont val="Arial"/>
        <family val="2"/>
      </rPr>
      <t xml:space="preserve"> AMOUNT OF</t>
    </r>
  </si>
  <si>
    <t>SCHOOL LEADER RESERVATION</t>
  </si>
  <si>
    <t>FROM COL 2:</t>
  </si>
  <si>
    <t>(Col 2a)</t>
  </si>
  <si>
    <t>(Col 2b)</t>
  </si>
  <si>
    <t>MAXIMUM RESERVATION</t>
  </si>
  <si>
    <t>FOR STATE ACTIVITIES,</t>
  </si>
  <si>
    <t>INCLUDING FOR</t>
  </si>
  <si>
    <t>ADMINISTRATION AND</t>
  </si>
  <si>
    <t>(Subset of Col 2)</t>
  </si>
  <si>
    <t>(Col 1 minus Col 2 minus Col 3)</t>
  </si>
  <si>
    <t>MAXIMUM</t>
  </si>
  <si>
    <t>FOR TEACHER/LEADER ACADEMY</t>
  </si>
  <si>
    <t xml:space="preserve">OPTIONAL RESERVATION </t>
  </si>
  <si>
    <t xml:space="preserve">FOR ADDITIONAL OPTIONAL </t>
  </si>
  <si>
    <t>TOTAL ALLOCATION FROM COL 1</t>
  </si>
  <si>
    <t>FOR LEA SUBGRANTS</t>
  </si>
  <si>
    <r>
      <rPr>
        <b/>
        <i/>
        <sz val="9"/>
        <color theme="0"/>
        <rFont val="Arial"/>
        <family val="2"/>
      </rPr>
      <t>MAXIMUM</t>
    </r>
    <r>
      <rPr>
        <b/>
        <sz val="9"/>
        <color theme="0"/>
        <rFont val="Arial"/>
        <family val="2"/>
      </rPr>
      <t xml:space="preserve"> AMOUNT</t>
    </r>
  </si>
  <si>
    <t>AMOUNT</t>
  </si>
  <si>
    <t xml:space="preserve">AVAILABLE </t>
  </si>
  <si>
    <t>JULY 1</t>
  </si>
  <si>
    <t>OCTOBER 1</t>
  </si>
  <si>
    <t>(Col 1a)</t>
  </si>
  <si>
    <t>(Col 1b)</t>
  </si>
  <si>
    <t>DISTRICT OF COLUMBIA</t>
  </si>
  <si>
    <r>
      <t xml:space="preserve">PRELIMINARY FISCAL YEAR 2020 TITLE II, PART A ALLOCATIONS FOR SCHOOL YEAR 2020-2021 </t>
    </r>
    <r>
      <rPr>
        <sz val="12"/>
        <rFont val="Arial"/>
        <family val="2"/>
      </rPr>
      <t>(BASED ON THE FURTHER CONSOLIDATED APPROPRIATIONS ACT, 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</si>
</sst>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&quot;$&quot;#,##0"/>
  </numFmts>
  <fonts count="1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i/>
      <sz val="8"/>
      <color theme="0"/>
      <name val="Arial"/>
      <family val="2"/>
    </font>
    <font>
      <sz val="10"/>
      <color theme="0"/>
      <name val="Arial"/>
      <family val="2"/>
    </font>
    <font>
      <b/>
      <i/>
      <sz val="9"/>
      <color theme="0"/>
      <name val="Arial"/>
      <family val="2"/>
    </font>
    <font>
      <i/>
      <u/>
      <sz val="8"/>
      <color theme="0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50">
    <xf numFmtId="0" fontId="0" fillId="0" borderId="0" xfId="0"/>
    <xf numFmtId="3" fontId="0" fillId="0" borderId="0" xfId="0" applyNumberFormat="1" applyAlignment="1"/>
    <xf numFmtId="3" fontId="0" fillId="0" borderId="0" xfId="0" applyNumberFormat="1"/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0" fontId="3" fillId="0" borderId="0" xfId="0" applyFont="1"/>
    <xf numFmtId="3" fontId="3" fillId="0" borderId="0" xfId="0" applyNumberFormat="1" applyFont="1" applyAlignment="1"/>
    <xf numFmtId="3" fontId="3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right"/>
    </xf>
    <xf numFmtId="14" fontId="3" fillId="0" borderId="0" xfId="0" applyNumberFormat="1" applyFont="1"/>
    <xf numFmtId="3" fontId="4" fillId="0" borderId="0" xfId="0" applyNumberFormat="1" applyFont="1"/>
    <xf numFmtId="0" fontId="0" fillId="0" borderId="0" xfId="0" applyAlignment="1"/>
    <xf numFmtId="0" fontId="3" fillId="0" borderId="0" xfId="0" applyFont="1" applyAlignment="1"/>
    <xf numFmtId="6" fontId="0" fillId="0" borderId="0" xfId="0" applyNumberFormat="1"/>
    <xf numFmtId="0" fontId="0" fillId="0" borderId="0" xfId="0"/>
    <xf numFmtId="3" fontId="6" fillId="0" borderId="0" xfId="0" applyNumberFormat="1" applyFont="1"/>
    <xf numFmtId="3" fontId="1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0" applyFont="1"/>
    <xf numFmtId="164" fontId="4" fillId="0" borderId="0" xfId="0" applyNumberFormat="1" applyFont="1" applyAlignment="1"/>
    <xf numFmtId="3" fontId="3" fillId="0" borderId="0" xfId="0" applyNumberFormat="1" applyFont="1" applyBorder="1" applyAlignment="1">
      <alignment horizontal="center"/>
    </xf>
    <xf numFmtId="0" fontId="0" fillId="0" borderId="2" xfId="0" applyBorder="1"/>
    <xf numFmtId="3" fontId="4" fillId="0" borderId="0" xfId="0" quotePrefix="1" applyNumberFormat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Alignment="1"/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3" fontId="9" fillId="0" borderId="0" xfId="0" applyNumberFormat="1" applyFont="1" applyAlignment="1"/>
    <xf numFmtId="3" fontId="9" fillId="0" borderId="0" xfId="0" applyNumberFormat="1" applyFont="1"/>
    <xf numFmtId="3" fontId="10" fillId="2" borderId="0" xfId="0" applyNumberFormat="1" applyFont="1" applyFill="1" applyAlignment="1">
      <alignment horizontal="center"/>
    </xf>
    <xf numFmtId="3" fontId="11" fillId="2" borderId="0" xfId="0" applyNumberFormat="1" applyFont="1" applyFill="1" applyAlignment="1">
      <alignment horizontal="center"/>
    </xf>
    <xf numFmtId="3" fontId="12" fillId="2" borderId="0" xfId="0" applyNumberFormat="1" applyFont="1" applyFill="1" applyAlignment="1">
      <alignment horizontal="center"/>
    </xf>
    <xf numFmtId="0" fontId="13" fillId="2" borderId="0" xfId="0" applyFont="1" applyFill="1"/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3" fillId="0" borderId="0" xfId="0" applyFont="1" applyAlignment="1"/>
    <xf numFmtId="3" fontId="16" fillId="0" borderId="0" xfId="0" applyNumberFormat="1" applyFont="1" applyAlignment="1">
      <alignment horizontal="center"/>
    </xf>
    <xf numFmtId="3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3" fontId="17" fillId="0" borderId="0" xfId="0" quotePrefix="1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164" fontId="17" fillId="0" borderId="0" xfId="0" applyNumberFormat="1" applyFont="1" applyAlignment="1"/>
    <xf numFmtId="3" fontId="9" fillId="0" borderId="0" xfId="0" applyNumberFormat="1" applyFont="1" applyAlignment="1">
      <alignment horizontal="right"/>
    </xf>
    <xf numFmtId="0" fontId="2" fillId="0" borderId="0" xfId="0" quotePrefix="1" applyFont="1" applyAlignment="1">
      <alignment horizontal="left"/>
    </xf>
    <xf numFmtId="3" fontId="3" fillId="0" borderId="1" xfId="0" applyNumberFormat="1" applyFont="1" applyBorder="1" applyAlignment="1">
      <alignment horizontal="center"/>
    </xf>
    <xf numFmtId="0" fontId="3" fillId="0" borderId="0" xfId="0" applyFont="1" applyAlignment="1"/>
    <xf numFmtId="0" fontId="0" fillId="0" borderId="0" xfId="0" applyAlignment="1"/>
  </cellXfs>
  <cellStyles count="8">
    <cellStyle name="Comma 2" xfId="7" xr:uid="{00000000-0005-0000-0000-000000000000}"/>
    <cellStyle name="Normal" xfId="0" builtinId="0"/>
    <cellStyle name="Normal 2" xfId="1" xr:uid="{00000000-0005-0000-0000-000002000000}"/>
    <cellStyle name="Normal 2 2" xfId="4" xr:uid="{00000000-0005-0000-0000-000003000000}"/>
    <cellStyle name="Normal 3" xfId="2" xr:uid="{00000000-0005-0000-0000-000004000000}"/>
    <cellStyle name="Normal 3 2" xfId="5" xr:uid="{00000000-0005-0000-0000-000005000000}"/>
    <cellStyle name="Normal 4" xfId="3" xr:uid="{00000000-0005-0000-0000-000006000000}"/>
    <cellStyle name="Normal 4 2" xfId="6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79"/>
  <sheetViews>
    <sheetView tabSelected="1" workbookViewId="0">
      <selection activeCell="A5" sqref="A5"/>
    </sheetView>
  </sheetViews>
  <sheetFormatPr defaultRowHeight="12.75" x14ac:dyDescent="0.2"/>
  <cols>
    <col min="1" max="1" width="32.7109375" bestFit="1" customWidth="1"/>
    <col min="2" max="2" width="16.140625" customWidth="1"/>
    <col min="3" max="4" width="16.140625" style="14" customWidth="1"/>
    <col min="5" max="5" width="28.5703125" bestFit="1" customWidth="1"/>
    <col min="6" max="6" width="23.140625" bestFit="1" customWidth="1"/>
    <col min="7" max="7" width="28.140625" bestFit="1" customWidth="1"/>
    <col min="8" max="9" width="32.42578125" bestFit="1" customWidth="1"/>
    <col min="11" max="11" width="11.7109375" bestFit="1" customWidth="1"/>
    <col min="13" max="13" width="11.7109375" bestFit="1" customWidth="1"/>
  </cols>
  <sheetData>
    <row r="1" spans="1:11" ht="15.75" x14ac:dyDescent="0.25">
      <c r="A1" s="46" t="s">
        <v>105</v>
      </c>
      <c r="B1" s="1"/>
      <c r="C1" s="1"/>
      <c r="D1" s="1"/>
      <c r="F1" s="2"/>
      <c r="G1" s="2"/>
      <c r="H1" s="10"/>
    </row>
    <row r="2" spans="1:11" x14ac:dyDescent="0.2">
      <c r="A2" s="8"/>
      <c r="B2" s="1"/>
      <c r="C2" s="1"/>
      <c r="D2" s="1"/>
      <c r="E2" s="2"/>
      <c r="F2" s="2"/>
      <c r="G2" s="2"/>
      <c r="H2" s="2"/>
    </row>
    <row r="3" spans="1:11" x14ac:dyDescent="0.2">
      <c r="B3" s="3" t="s">
        <v>0</v>
      </c>
      <c r="C3" s="39" t="s">
        <v>102</v>
      </c>
      <c r="D3" s="39" t="s">
        <v>103</v>
      </c>
      <c r="E3" s="3" t="s">
        <v>1</v>
      </c>
      <c r="F3" s="32" t="s">
        <v>83</v>
      </c>
      <c r="G3" s="32" t="s">
        <v>84</v>
      </c>
      <c r="H3" s="16" t="s">
        <v>2</v>
      </c>
      <c r="I3" s="16" t="s">
        <v>3</v>
      </c>
    </row>
    <row r="4" spans="1:11" x14ac:dyDescent="0.2">
      <c r="B4" s="6"/>
      <c r="C4" s="6"/>
      <c r="D4" s="6"/>
      <c r="E4" s="4"/>
      <c r="F4" s="33" t="s">
        <v>89</v>
      </c>
      <c r="G4" s="33" t="s">
        <v>89</v>
      </c>
      <c r="H4" s="4"/>
    </row>
    <row r="5" spans="1:11" x14ac:dyDescent="0.2">
      <c r="B5" s="47"/>
      <c r="C5" s="47"/>
      <c r="D5" s="47"/>
      <c r="E5" s="47"/>
      <c r="F5" s="47"/>
      <c r="G5" s="47"/>
      <c r="H5" s="47"/>
    </row>
    <row r="6" spans="1:11" s="14" customFormat="1" x14ac:dyDescent="0.2">
      <c r="B6" s="20"/>
      <c r="C6" s="20"/>
      <c r="D6" s="20"/>
      <c r="E6" s="23" t="s">
        <v>85</v>
      </c>
      <c r="F6" s="20"/>
      <c r="G6" s="20"/>
      <c r="H6" s="20"/>
      <c r="I6" s="21"/>
    </row>
    <row r="7" spans="1:11" x14ac:dyDescent="0.2">
      <c r="A7" s="9"/>
      <c r="B7" s="22"/>
      <c r="C7" s="22"/>
      <c r="D7" s="22"/>
      <c r="E7" s="26" t="s">
        <v>86</v>
      </c>
      <c r="F7" s="34"/>
      <c r="G7" s="35" t="s">
        <v>97</v>
      </c>
      <c r="H7" s="24" t="s">
        <v>79</v>
      </c>
      <c r="I7" s="24" t="s">
        <v>80</v>
      </c>
    </row>
    <row r="8" spans="1:11" x14ac:dyDescent="0.2">
      <c r="A8" s="5"/>
      <c r="B8" s="25"/>
      <c r="C8" s="25"/>
      <c r="D8" s="25"/>
      <c r="E8" s="27" t="s">
        <v>87</v>
      </c>
      <c r="F8" s="31" t="s">
        <v>91</v>
      </c>
      <c r="G8" s="31" t="s">
        <v>82</v>
      </c>
      <c r="H8" s="26" t="s">
        <v>95</v>
      </c>
      <c r="I8" s="26" t="s">
        <v>95</v>
      </c>
    </row>
    <row r="9" spans="1:11" x14ac:dyDescent="0.2">
      <c r="A9" s="5"/>
      <c r="B9" s="18"/>
      <c r="C9" s="18"/>
      <c r="D9" s="18"/>
      <c r="E9" s="27" t="s">
        <v>88</v>
      </c>
      <c r="F9" s="31" t="s">
        <v>63</v>
      </c>
      <c r="G9" s="31" t="s">
        <v>93</v>
      </c>
      <c r="H9" s="26" t="s">
        <v>94</v>
      </c>
      <c r="I9" s="26" t="s">
        <v>96</v>
      </c>
    </row>
    <row r="10" spans="1:11" s="14" customFormat="1" x14ac:dyDescent="0.2">
      <c r="A10" s="5"/>
      <c r="B10" s="26" t="s">
        <v>4</v>
      </c>
      <c r="C10" s="40" t="s">
        <v>98</v>
      </c>
      <c r="D10" s="40" t="s">
        <v>98</v>
      </c>
      <c r="E10" s="18" t="s">
        <v>70</v>
      </c>
      <c r="F10" s="36" t="s">
        <v>68</v>
      </c>
      <c r="G10" s="36" t="s">
        <v>92</v>
      </c>
      <c r="H10" s="27" t="s">
        <v>81</v>
      </c>
      <c r="I10" s="27" t="s">
        <v>71</v>
      </c>
    </row>
    <row r="11" spans="1:11" s="14" customFormat="1" x14ac:dyDescent="0.2">
      <c r="A11" s="5"/>
      <c r="B11" s="18" t="s">
        <v>78</v>
      </c>
      <c r="C11" s="41" t="s">
        <v>99</v>
      </c>
      <c r="D11" s="41" t="s">
        <v>99</v>
      </c>
      <c r="E11" s="26" t="s">
        <v>64</v>
      </c>
      <c r="F11" s="31" t="s">
        <v>67</v>
      </c>
      <c r="G11" s="31" t="s">
        <v>69</v>
      </c>
      <c r="H11" s="26" t="s">
        <v>73</v>
      </c>
      <c r="I11" s="26" t="s">
        <v>72</v>
      </c>
    </row>
    <row r="12" spans="1:11" x14ac:dyDescent="0.2">
      <c r="A12" s="5"/>
      <c r="B12" s="26" t="s">
        <v>66</v>
      </c>
      <c r="C12" s="42" t="s">
        <v>100</v>
      </c>
      <c r="D12" s="42" t="s">
        <v>101</v>
      </c>
      <c r="E12" s="27" t="s">
        <v>65</v>
      </c>
      <c r="F12" s="36" t="s">
        <v>65</v>
      </c>
      <c r="G12" s="36" t="s">
        <v>65</v>
      </c>
      <c r="H12" s="27" t="s">
        <v>65</v>
      </c>
      <c r="I12" s="27" t="s">
        <v>65</v>
      </c>
    </row>
    <row r="13" spans="1:11" s="14" customFormat="1" x14ac:dyDescent="0.2">
      <c r="A13" s="5"/>
      <c r="B13" s="16"/>
      <c r="C13" s="43"/>
      <c r="D13" s="43"/>
      <c r="E13" s="28" t="s">
        <v>74</v>
      </c>
      <c r="F13" s="37" t="s">
        <v>75</v>
      </c>
      <c r="G13" s="37" t="s">
        <v>76</v>
      </c>
      <c r="H13" s="28" t="s">
        <v>77</v>
      </c>
      <c r="I13" s="28" t="s">
        <v>90</v>
      </c>
    </row>
    <row r="14" spans="1:11" x14ac:dyDescent="0.2">
      <c r="A14" s="5"/>
      <c r="B14" s="6"/>
      <c r="C14" s="29"/>
      <c r="D14" s="29"/>
      <c r="E14" s="6"/>
      <c r="F14" s="29"/>
      <c r="G14" s="29"/>
      <c r="H14" s="6"/>
    </row>
    <row r="15" spans="1:11" x14ac:dyDescent="0.2">
      <c r="A15" s="17" t="s">
        <v>5</v>
      </c>
      <c r="B15" s="2">
        <v>35796172</v>
      </c>
      <c r="C15" s="30">
        <v>7134114</v>
      </c>
      <c r="D15" s="30">
        <v>28662058</v>
      </c>
      <c r="E15" s="15">
        <f t="shared" ref="E15:E46" si="0">ROUNDDOWN(B15*0.05,0)</f>
        <v>1789808</v>
      </c>
      <c r="F15" s="30">
        <f t="shared" ref="F15:F46" si="1">ROUNDDOWN(B15*0.01,0)</f>
        <v>357961</v>
      </c>
      <c r="G15" s="30">
        <f t="shared" ref="G15:G46" si="2">ROUNDDOWN(B15*0.02,0)</f>
        <v>715923</v>
      </c>
      <c r="H15" s="6">
        <f t="shared" ref="H15:H46" si="3">ROUNDDOWN(B15*0.0285,0)</f>
        <v>1020190</v>
      </c>
      <c r="I15" s="2">
        <f t="shared" ref="I15:I46" si="4">B15-E15-H15</f>
        <v>32986174</v>
      </c>
      <c r="K15" s="2"/>
    </row>
    <row r="16" spans="1:11" x14ac:dyDescent="0.2">
      <c r="A16" s="5" t="s">
        <v>6</v>
      </c>
      <c r="B16" s="2">
        <v>10298533</v>
      </c>
      <c r="C16" s="30">
        <v>2052479</v>
      </c>
      <c r="D16" s="30">
        <v>8246054</v>
      </c>
      <c r="E16" s="15">
        <f t="shared" si="0"/>
        <v>514926</v>
      </c>
      <c r="F16" s="30">
        <f t="shared" si="1"/>
        <v>102985</v>
      </c>
      <c r="G16" s="30">
        <f t="shared" si="2"/>
        <v>205970</v>
      </c>
      <c r="H16" s="6">
        <f t="shared" si="3"/>
        <v>293508</v>
      </c>
      <c r="I16" s="2">
        <f t="shared" si="4"/>
        <v>9490099</v>
      </c>
      <c r="K16" s="2"/>
    </row>
    <row r="17" spans="1:11" x14ac:dyDescent="0.2">
      <c r="A17" s="5" t="s">
        <v>7</v>
      </c>
      <c r="B17" s="2">
        <v>41710373</v>
      </c>
      <c r="C17" s="30">
        <v>8312804</v>
      </c>
      <c r="D17" s="30">
        <v>33397569</v>
      </c>
      <c r="E17" s="15">
        <f t="shared" si="0"/>
        <v>2085518</v>
      </c>
      <c r="F17" s="30">
        <f t="shared" si="1"/>
        <v>417103</v>
      </c>
      <c r="G17" s="30">
        <f t="shared" si="2"/>
        <v>834207</v>
      </c>
      <c r="H17" s="6">
        <f t="shared" si="3"/>
        <v>1188745</v>
      </c>
      <c r="I17" s="2">
        <f t="shared" si="4"/>
        <v>38436110</v>
      </c>
      <c r="K17" s="2"/>
    </row>
    <row r="18" spans="1:11" x14ac:dyDescent="0.2">
      <c r="A18" s="5" t="s">
        <v>8</v>
      </c>
      <c r="B18" s="2">
        <v>22037750</v>
      </c>
      <c r="C18" s="30">
        <v>4392085</v>
      </c>
      <c r="D18" s="30">
        <v>17645665</v>
      </c>
      <c r="E18" s="15">
        <f t="shared" si="0"/>
        <v>1101887</v>
      </c>
      <c r="F18" s="30">
        <f t="shared" si="1"/>
        <v>220377</v>
      </c>
      <c r="G18" s="30">
        <f t="shared" si="2"/>
        <v>440755</v>
      </c>
      <c r="H18" s="6">
        <f t="shared" si="3"/>
        <v>628075</v>
      </c>
      <c r="I18" s="2">
        <f t="shared" si="4"/>
        <v>20307788</v>
      </c>
      <c r="K18" s="2"/>
    </row>
    <row r="19" spans="1:11" x14ac:dyDescent="0.2">
      <c r="A19" s="5" t="s">
        <v>9</v>
      </c>
      <c r="B19" s="2">
        <v>238129888</v>
      </c>
      <c r="C19" s="30">
        <v>47458866</v>
      </c>
      <c r="D19" s="30">
        <v>190671022</v>
      </c>
      <c r="E19" s="15">
        <f t="shared" si="0"/>
        <v>11906494</v>
      </c>
      <c r="F19" s="30">
        <f t="shared" si="1"/>
        <v>2381298</v>
      </c>
      <c r="G19" s="30">
        <f t="shared" si="2"/>
        <v>4762597</v>
      </c>
      <c r="H19" s="6">
        <f t="shared" si="3"/>
        <v>6786701</v>
      </c>
      <c r="I19" s="2">
        <f t="shared" si="4"/>
        <v>219436693</v>
      </c>
      <c r="K19" s="2"/>
    </row>
    <row r="20" spans="1:11" x14ac:dyDescent="0.2">
      <c r="A20" s="5" t="s">
        <v>10</v>
      </c>
      <c r="B20" s="2">
        <v>24556036</v>
      </c>
      <c r="C20" s="30">
        <v>4893975</v>
      </c>
      <c r="D20" s="30">
        <v>19662061</v>
      </c>
      <c r="E20" s="15">
        <f t="shared" si="0"/>
        <v>1227801</v>
      </c>
      <c r="F20" s="30">
        <f t="shared" si="1"/>
        <v>245560</v>
      </c>
      <c r="G20" s="30">
        <f t="shared" si="2"/>
        <v>491120</v>
      </c>
      <c r="H20" s="6">
        <f t="shared" si="3"/>
        <v>699847</v>
      </c>
      <c r="I20" s="2">
        <f t="shared" si="4"/>
        <v>22628388</v>
      </c>
      <c r="K20" s="2"/>
    </row>
    <row r="21" spans="1:11" x14ac:dyDescent="0.2">
      <c r="A21" s="5" t="s">
        <v>11</v>
      </c>
      <c r="B21" s="2">
        <v>18209687</v>
      </c>
      <c r="C21" s="30">
        <v>3629158</v>
      </c>
      <c r="D21" s="30">
        <v>14580529</v>
      </c>
      <c r="E21" s="15">
        <f t="shared" si="0"/>
        <v>910484</v>
      </c>
      <c r="F21" s="30">
        <f t="shared" si="1"/>
        <v>182096</v>
      </c>
      <c r="G21" s="30">
        <f t="shared" si="2"/>
        <v>364193</v>
      </c>
      <c r="H21" s="6">
        <f t="shared" si="3"/>
        <v>518976</v>
      </c>
      <c r="I21" s="2">
        <f t="shared" si="4"/>
        <v>16780227</v>
      </c>
      <c r="K21" s="2"/>
    </row>
    <row r="22" spans="1:11" x14ac:dyDescent="0.2">
      <c r="A22" s="5" t="s">
        <v>12</v>
      </c>
      <c r="B22" s="2">
        <v>10298533</v>
      </c>
      <c r="C22" s="30">
        <v>2052479</v>
      </c>
      <c r="D22" s="30">
        <v>8246054</v>
      </c>
      <c r="E22" s="15">
        <f t="shared" si="0"/>
        <v>514926</v>
      </c>
      <c r="F22" s="30">
        <f t="shared" si="1"/>
        <v>102985</v>
      </c>
      <c r="G22" s="30">
        <f t="shared" si="2"/>
        <v>205970</v>
      </c>
      <c r="H22" s="6">
        <f t="shared" si="3"/>
        <v>293508</v>
      </c>
      <c r="I22" s="2">
        <f t="shared" si="4"/>
        <v>9490099</v>
      </c>
      <c r="K22" s="2"/>
    </row>
    <row r="23" spans="1:11" x14ac:dyDescent="0.2">
      <c r="A23" s="17" t="s">
        <v>104</v>
      </c>
      <c r="B23" s="2">
        <v>10298533</v>
      </c>
      <c r="C23" s="30">
        <v>2052479</v>
      </c>
      <c r="D23" s="30">
        <v>8246054</v>
      </c>
      <c r="E23" s="15">
        <f t="shared" si="0"/>
        <v>514926</v>
      </c>
      <c r="F23" s="30">
        <f t="shared" si="1"/>
        <v>102985</v>
      </c>
      <c r="G23" s="30">
        <f t="shared" si="2"/>
        <v>205970</v>
      </c>
      <c r="H23" s="6">
        <f t="shared" si="3"/>
        <v>293508</v>
      </c>
      <c r="I23" s="2">
        <f t="shared" si="4"/>
        <v>9490099</v>
      </c>
      <c r="K23" s="2"/>
    </row>
    <row r="24" spans="1:11" x14ac:dyDescent="0.2">
      <c r="A24" s="5" t="s">
        <v>13</v>
      </c>
      <c r="B24" s="2">
        <v>110864393</v>
      </c>
      <c r="C24" s="30">
        <v>22095077</v>
      </c>
      <c r="D24" s="30">
        <v>88769316</v>
      </c>
      <c r="E24" s="15">
        <f t="shared" si="0"/>
        <v>5543219</v>
      </c>
      <c r="F24" s="30">
        <f t="shared" si="1"/>
        <v>1108643</v>
      </c>
      <c r="G24" s="30">
        <f t="shared" si="2"/>
        <v>2217287</v>
      </c>
      <c r="H24" s="6">
        <f t="shared" si="3"/>
        <v>3159635</v>
      </c>
      <c r="I24" s="2">
        <f t="shared" si="4"/>
        <v>102161539</v>
      </c>
      <c r="K24" s="2"/>
    </row>
    <row r="25" spans="1:11" x14ac:dyDescent="0.2">
      <c r="A25" s="5" t="s">
        <v>14</v>
      </c>
      <c r="B25" s="2">
        <v>67424253</v>
      </c>
      <c r="C25" s="30">
        <v>13437534</v>
      </c>
      <c r="D25" s="30">
        <v>53986719</v>
      </c>
      <c r="E25" s="15">
        <f t="shared" si="0"/>
        <v>3371212</v>
      </c>
      <c r="F25" s="30">
        <f t="shared" si="1"/>
        <v>674242</v>
      </c>
      <c r="G25" s="30">
        <f t="shared" si="2"/>
        <v>1348485</v>
      </c>
      <c r="H25" s="6">
        <f t="shared" si="3"/>
        <v>1921591</v>
      </c>
      <c r="I25" s="2">
        <f t="shared" si="4"/>
        <v>62131450</v>
      </c>
      <c r="K25" s="2"/>
    </row>
    <row r="26" spans="1:11" x14ac:dyDescent="0.2">
      <c r="A26" s="5" t="s">
        <v>15</v>
      </c>
      <c r="B26" s="2">
        <v>10298533</v>
      </c>
      <c r="C26" s="30">
        <v>2052479</v>
      </c>
      <c r="D26" s="30">
        <v>8246054</v>
      </c>
      <c r="E26" s="15">
        <f t="shared" si="0"/>
        <v>514926</v>
      </c>
      <c r="F26" s="30">
        <f t="shared" si="1"/>
        <v>102985</v>
      </c>
      <c r="G26" s="30">
        <f t="shared" si="2"/>
        <v>205970</v>
      </c>
      <c r="H26" s="6">
        <f t="shared" si="3"/>
        <v>293508</v>
      </c>
      <c r="I26" s="2">
        <f t="shared" si="4"/>
        <v>9490099</v>
      </c>
      <c r="K26" s="2"/>
    </row>
    <row r="27" spans="1:11" x14ac:dyDescent="0.2">
      <c r="A27" s="5" t="s">
        <v>16</v>
      </c>
      <c r="B27" s="2">
        <v>10298533</v>
      </c>
      <c r="C27" s="30">
        <v>2052479</v>
      </c>
      <c r="D27" s="30">
        <v>8246054</v>
      </c>
      <c r="E27" s="15">
        <f t="shared" si="0"/>
        <v>514926</v>
      </c>
      <c r="F27" s="30">
        <f t="shared" si="1"/>
        <v>102985</v>
      </c>
      <c r="G27" s="30">
        <f t="shared" si="2"/>
        <v>205970</v>
      </c>
      <c r="H27" s="6">
        <f t="shared" si="3"/>
        <v>293508</v>
      </c>
      <c r="I27" s="2">
        <f t="shared" si="4"/>
        <v>9490099</v>
      </c>
      <c r="K27" s="2"/>
    </row>
    <row r="28" spans="1:11" x14ac:dyDescent="0.2">
      <c r="A28" s="5" t="s">
        <v>17</v>
      </c>
      <c r="B28" s="2">
        <v>78267422</v>
      </c>
      <c r="C28" s="30">
        <v>15598559</v>
      </c>
      <c r="D28" s="30">
        <v>62668863</v>
      </c>
      <c r="E28" s="15">
        <f t="shared" si="0"/>
        <v>3913371</v>
      </c>
      <c r="F28" s="30">
        <f t="shared" si="1"/>
        <v>782674</v>
      </c>
      <c r="G28" s="30">
        <f t="shared" si="2"/>
        <v>1565348</v>
      </c>
      <c r="H28" s="6">
        <f t="shared" si="3"/>
        <v>2230621</v>
      </c>
      <c r="I28" s="2">
        <f t="shared" si="4"/>
        <v>72123430</v>
      </c>
      <c r="K28" s="2"/>
    </row>
    <row r="29" spans="1:11" x14ac:dyDescent="0.2">
      <c r="A29" s="5" t="s">
        <v>18</v>
      </c>
      <c r="B29" s="2">
        <v>38397122</v>
      </c>
      <c r="C29" s="30">
        <v>7652479</v>
      </c>
      <c r="D29" s="30">
        <v>30744643</v>
      </c>
      <c r="E29" s="15">
        <f t="shared" si="0"/>
        <v>1919856</v>
      </c>
      <c r="F29" s="30">
        <f t="shared" si="1"/>
        <v>383971</v>
      </c>
      <c r="G29" s="30">
        <f t="shared" si="2"/>
        <v>767942</v>
      </c>
      <c r="H29" s="6">
        <f t="shared" si="3"/>
        <v>1094317</v>
      </c>
      <c r="I29" s="2">
        <f t="shared" si="4"/>
        <v>35382949</v>
      </c>
      <c r="K29" s="2"/>
    </row>
    <row r="30" spans="1:11" x14ac:dyDescent="0.2">
      <c r="A30" s="5" t="s">
        <v>19</v>
      </c>
      <c r="B30" s="2">
        <v>15953944</v>
      </c>
      <c r="C30" s="30">
        <v>3179593</v>
      </c>
      <c r="D30" s="30">
        <v>12774351</v>
      </c>
      <c r="E30" s="15">
        <f t="shared" si="0"/>
        <v>797697</v>
      </c>
      <c r="F30" s="30">
        <f t="shared" si="1"/>
        <v>159539</v>
      </c>
      <c r="G30" s="30">
        <f t="shared" si="2"/>
        <v>319078</v>
      </c>
      <c r="H30" s="6">
        <f t="shared" si="3"/>
        <v>454687</v>
      </c>
      <c r="I30" s="2">
        <f t="shared" si="4"/>
        <v>14701560</v>
      </c>
      <c r="K30" s="2"/>
    </row>
    <row r="31" spans="1:11" x14ac:dyDescent="0.2">
      <c r="A31" s="5" t="s">
        <v>20</v>
      </c>
      <c r="B31" s="2">
        <v>16354169</v>
      </c>
      <c r="C31" s="30">
        <v>3259357</v>
      </c>
      <c r="D31" s="30">
        <v>13094812</v>
      </c>
      <c r="E31" s="15">
        <f t="shared" si="0"/>
        <v>817708</v>
      </c>
      <c r="F31" s="30">
        <f t="shared" si="1"/>
        <v>163541</v>
      </c>
      <c r="G31" s="30">
        <f t="shared" si="2"/>
        <v>327083</v>
      </c>
      <c r="H31" s="6">
        <f t="shared" si="3"/>
        <v>466093</v>
      </c>
      <c r="I31" s="2">
        <f t="shared" si="4"/>
        <v>15070368</v>
      </c>
      <c r="K31" s="2"/>
    </row>
    <row r="32" spans="1:11" x14ac:dyDescent="0.2">
      <c r="A32" s="5" t="s">
        <v>21</v>
      </c>
      <c r="B32" s="2">
        <v>32708689</v>
      </c>
      <c r="C32" s="30">
        <v>6518784</v>
      </c>
      <c r="D32" s="30">
        <v>26189905</v>
      </c>
      <c r="E32" s="15">
        <f t="shared" si="0"/>
        <v>1635434</v>
      </c>
      <c r="F32" s="30">
        <f t="shared" si="1"/>
        <v>327086</v>
      </c>
      <c r="G32" s="30">
        <f t="shared" si="2"/>
        <v>654173</v>
      </c>
      <c r="H32" s="6">
        <f t="shared" si="3"/>
        <v>932197</v>
      </c>
      <c r="I32" s="2">
        <f t="shared" si="4"/>
        <v>30141058</v>
      </c>
      <c r="K32" s="2"/>
    </row>
    <row r="33" spans="1:13" x14ac:dyDescent="0.2">
      <c r="A33" s="5" t="s">
        <v>22</v>
      </c>
      <c r="B33" s="2">
        <v>44343597</v>
      </c>
      <c r="C33" s="30">
        <v>8837600</v>
      </c>
      <c r="D33" s="30">
        <v>35505997</v>
      </c>
      <c r="E33" s="15">
        <f t="shared" si="0"/>
        <v>2217179</v>
      </c>
      <c r="F33" s="30">
        <f t="shared" si="1"/>
        <v>443435</v>
      </c>
      <c r="G33" s="30">
        <f t="shared" si="2"/>
        <v>886871</v>
      </c>
      <c r="H33" s="6">
        <f t="shared" si="3"/>
        <v>1263792</v>
      </c>
      <c r="I33" s="2">
        <f t="shared" si="4"/>
        <v>40862626</v>
      </c>
      <c r="K33" s="2"/>
    </row>
    <row r="34" spans="1:13" x14ac:dyDescent="0.2">
      <c r="A34" s="5" t="s">
        <v>23</v>
      </c>
      <c r="B34" s="2">
        <v>10298533</v>
      </c>
      <c r="C34" s="30">
        <v>2052479</v>
      </c>
      <c r="D34" s="30">
        <v>8246054</v>
      </c>
      <c r="E34" s="15">
        <f t="shared" si="0"/>
        <v>514926</v>
      </c>
      <c r="F34" s="30">
        <f t="shared" si="1"/>
        <v>102985</v>
      </c>
      <c r="G34" s="30">
        <f t="shared" si="2"/>
        <v>205970</v>
      </c>
      <c r="H34" s="6">
        <f t="shared" si="3"/>
        <v>293508</v>
      </c>
      <c r="I34" s="2">
        <f t="shared" si="4"/>
        <v>9490099</v>
      </c>
      <c r="K34" s="2"/>
    </row>
    <row r="35" spans="1:13" x14ac:dyDescent="0.2">
      <c r="A35" s="5" t="s">
        <v>24</v>
      </c>
      <c r="B35" s="2">
        <v>28720216</v>
      </c>
      <c r="C35" s="30">
        <v>5723888</v>
      </c>
      <c r="D35" s="30">
        <v>22996328</v>
      </c>
      <c r="E35" s="15">
        <f t="shared" si="0"/>
        <v>1436010</v>
      </c>
      <c r="F35" s="30">
        <f t="shared" si="1"/>
        <v>287202</v>
      </c>
      <c r="G35" s="30">
        <f t="shared" si="2"/>
        <v>574404</v>
      </c>
      <c r="H35" s="6">
        <f t="shared" si="3"/>
        <v>818526</v>
      </c>
      <c r="I35" s="2">
        <f t="shared" si="4"/>
        <v>26465680</v>
      </c>
      <c r="K35" s="2"/>
    </row>
    <row r="36" spans="1:13" x14ac:dyDescent="0.2">
      <c r="A36" s="5" t="s">
        <v>25</v>
      </c>
      <c r="B36" s="2">
        <v>32825745</v>
      </c>
      <c r="C36" s="30">
        <v>6542113</v>
      </c>
      <c r="D36" s="30">
        <v>26283632</v>
      </c>
      <c r="E36" s="15">
        <f t="shared" si="0"/>
        <v>1641287</v>
      </c>
      <c r="F36" s="30">
        <f t="shared" si="1"/>
        <v>328257</v>
      </c>
      <c r="G36" s="30">
        <f t="shared" si="2"/>
        <v>656514</v>
      </c>
      <c r="H36" s="6">
        <f t="shared" si="3"/>
        <v>935533</v>
      </c>
      <c r="I36" s="2">
        <f t="shared" si="4"/>
        <v>30248925</v>
      </c>
      <c r="J36" s="14"/>
      <c r="K36" s="2"/>
    </row>
    <row r="37" spans="1:13" x14ac:dyDescent="0.2">
      <c r="A37" s="5" t="s">
        <v>26</v>
      </c>
      <c r="B37" s="2">
        <v>71900721</v>
      </c>
      <c r="C37" s="30">
        <v>14329687</v>
      </c>
      <c r="D37" s="30">
        <v>57571034</v>
      </c>
      <c r="E37" s="15">
        <f t="shared" si="0"/>
        <v>3595036</v>
      </c>
      <c r="F37" s="30">
        <f t="shared" si="1"/>
        <v>719007</v>
      </c>
      <c r="G37" s="30">
        <f t="shared" si="2"/>
        <v>1438014</v>
      </c>
      <c r="H37" s="6">
        <f t="shared" si="3"/>
        <v>2049170</v>
      </c>
      <c r="I37" s="2">
        <f t="shared" si="4"/>
        <v>66256515</v>
      </c>
      <c r="J37" s="14"/>
      <c r="K37" s="2"/>
    </row>
    <row r="38" spans="1:13" x14ac:dyDescent="0.2">
      <c r="A38" s="5" t="s">
        <v>27</v>
      </c>
      <c r="B38" s="2">
        <v>26678159</v>
      </c>
      <c r="C38" s="30">
        <v>5316910</v>
      </c>
      <c r="D38" s="30">
        <v>21361249</v>
      </c>
      <c r="E38" s="15">
        <f t="shared" si="0"/>
        <v>1333907</v>
      </c>
      <c r="F38" s="30">
        <f t="shared" si="1"/>
        <v>266781</v>
      </c>
      <c r="G38" s="30">
        <f t="shared" si="2"/>
        <v>533563</v>
      </c>
      <c r="H38" s="6">
        <f t="shared" si="3"/>
        <v>760327</v>
      </c>
      <c r="I38" s="2">
        <f t="shared" si="4"/>
        <v>24583925</v>
      </c>
      <c r="J38" s="14"/>
      <c r="K38" s="2"/>
      <c r="L38" s="14"/>
      <c r="M38" s="13"/>
    </row>
    <row r="39" spans="1:13" x14ac:dyDescent="0.2">
      <c r="A39" s="5" t="s">
        <v>28</v>
      </c>
      <c r="B39" s="2">
        <v>29924419</v>
      </c>
      <c r="C39" s="30">
        <v>5963884</v>
      </c>
      <c r="D39" s="30">
        <v>23960535</v>
      </c>
      <c r="E39" s="15">
        <f t="shared" si="0"/>
        <v>1496220</v>
      </c>
      <c r="F39" s="30">
        <f t="shared" si="1"/>
        <v>299244</v>
      </c>
      <c r="G39" s="30">
        <f t="shared" si="2"/>
        <v>598488</v>
      </c>
      <c r="H39" s="6">
        <f t="shared" si="3"/>
        <v>852845</v>
      </c>
      <c r="I39" s="2">
        <f t="shared" si="4"/>
        <v>27575354</v>
      </c>
      <c r="J39" s="14"/>
      <c r="K39" s="2"/>
    </row>
    <row r="40" spans="1:13" x14ac:dyDescent="0.2">
      <c r="A40" s="5" t="s">
        <v>29</v>
      </c>
      <c r="B40" s="2">
        <v>36805352</v>
      </c>
      <c r="C40" s="30">
        <v>7335242</v>
      </c>
      <c r="D40" s="30">
        <v>29470110</v>
      </c>
      <c r="E40" s="15">
        <f t="shared" si="0"/>
        <v>1840267</v>
      </c>
      <c r="F40" s="30">
        <f t="shared" si="1"/>
        <v>368053</v>
      </c>
      <c r="G40" s="30">
        <f t="shared" si="2"/>
        <v>736107</v>
      </c>
      <c r="H40" s="6">
        <f t="shared" si="3"/>
        <v>1048952</v>
      </c>
      <c r="I40" s="2">
        <f t="shared" si="4"/>
        <v>33916133</v>
      </c>
      <c r="J40" s="14"/>
      <c r="K40" s="2"/>
    </row>
    <row r="41" spans="1:13" x14ac:dyDescent="0.2">
      <c r="A41" s="5" t="s">
        <v>30</v>
      </c>
      <c r="B41" s="2">
        <v>10298533</v>
      </c>
      <c r="C41" s="30">
        <v>2052479</v>
      </c>
      <c r="D41" s="30">
        <v>8246054</v>
      </c>
      <c r="E41" s="15">
        <f t="shared" si="0"/>
        <v>514926</v>
      </c>
      <c r="F41" s="30">
        <f t="shared" si="1"/>
        <v>102985</v>
      </c>
      <c r="G41" s="30">
        <f t="shared" si="2"/>
        <v>205970</v>
      </c>
      <c r="H41" s="6">
        <f t="shared" si="3"/>
        <v>293508</v>
      </c>
      <c r="I41" s="2">
        <f t="shared" si="4"/>
        <v>9490099</v>
      </c>
      <c r="J41" s="14"/>
      <c r="K41" s="2"/>
    </row>
    <row r="42" spans="1:13" x14ac:dyDescent="0.2">
      <c r="A42" s="5" t="s">
        <v>31</v>
      </c>
      <c r="B42" s="2">
        <v>10417176</v>
      </c>
      <c r="C42" s="30">
        <v>2076125</v>
      </c>
      <c r="D42" s="30">
        <v>8341051</v>
      </c>
      <c r="E42" s="15">
        <f t="shared" si="0"/>
        <v>520858</v>
      </c>
      <c r="F42" s="30">
        <f t="shared" si="1"/>
        <v>104171</v>
      </c>
      <c r="G42" s="30">
        <f t="shared" si="2"/>
        <v>208343</v>
      </c>
      <c r="H42" s="6">
        <f t="shared" si="3"/>
        <v>296889</v>
      </c>
      <c r="I42" s="2">
        <f t="shared" si="4"/>
        <v>9599429</v>
      </c>
      <c r="J42" s="14"/>
      <c r="K42" s="2"/>
    </row>
    <row r="43" spans="1:13" x14ac:dyDescent="0.2">
      <c r="A43" s="5" t="s">
        <v>32</v>
      </c>
      <c r="B43" s="2">
        <v>14943098</v>
      </c>
      <c r="C43" s="30">
        <v>2978133</v>
      </c>
      <c r="D43" s="30">
        <v>11964965</v>
      </c>
      <c r="E43" s="15">
        <f t="shared" si="0"/>
        <v>747154</v>
      </c>
      <c r="F43" s="30">
        <f t="shared" si="1"/>
        <v>149430</v>
      </c>
      <c r="G43" s="30">
        <f t="shared" si="2"/>
        <v>298861</v>
      </c>
      <c r="H43" s="6">
        <f t="shared" si="3"/>
        <v>425878</v>
      </c>
      <c r="I43" s="2">
        <f t="shared" si="4"/>
        <v>13770066</v>
      </c>
      <c r="J43" s="14"/>
      <c r="K43" s="2"/>
    </row>
    <row r="44" spans="1:13" x14ac:dyDescent="0.2">
      <c r="A44" s="5" t="s">
        <v>33</v>
      </c>
      <c r="B44" s="2">
        <v>10298533</v>
      </c>
      <c r="C44" s="30">
        <v>2052479</v>
      </c>
      <c r="D44" s="30">
        <v>8246054</v>
      </c>
      <c r="E44" s="15">
        <f t="shared" si="0"/>
        <v>514926</v>
      </c>
      <c r="F44" s="30">
        <f t="shared" si="1"/>
        <v>102985</v>
      </c>
      <c r="G44" s="30">
        <f t="shared" si="2"/>
        <v>205970</v>
      </c>
      <c r="H44" s="6">
        <f t="shared" si="3"/>
        <v>293508</v>
      </c>
      <c r="I44" s="2">
        <f t="shared" si="4"/>
        <v>9490099</v>
      </c>
      <c r="J44" s="14"/>
      <c r="K44" s="2"/>
    </row>
    <row r="45" spans="1:13" x14ac:dyDescent="0.2">
      <c r="A45" s="5" t="s">
        <v>34</v>
      </c>
      <c r="B45" s="2">
        <v>45226017</v>
      </c>
      <c r="C45" s="30">
        <v>9013465</v>
      </c>
      <c r="D45" s="30">
        <v>36212552</v>
      </c>
      <c r="E45" s="15">
        <f t="shared" si="0"/>
        <v>2261300</v>
      </c>
      <c r="F45" s="30">
        <f t="shared" si="1"/>
        <v>452260</v>
      </c>
      <c r="G45" s="30">
        <f t="shared" si="2"/>
        <v>904520</v>
      </c>
      <c r="H45" s="6">
        <f t="shared" si="3"/>
        <v>1288941</v>
      </c>
      <c r="I45" s="2">
        <f t="shared" si="4"/>
        <v>41675776</v>
      </c>
      <c r="J45" s="14"/>
      <c r="K45" s="2"/>
    </row>
    <row r="46" spans="1:13" x14ac:dyDescent="0.2">
      <c r="A46" s="5" t="s">
        <v>35</v>
      </c>
      <c r="B46" s="2">
        <v>17145067</v>
      </c>
      <c r="C46" s="30">
        <v>3416982</v>
      </c>
      <c r="D46" s="30">
        <v>13728085</v>
      </c>
      <c r="E46" s="15">
        <f t="shared" si="0"/>
        <v>857253</v>
      </c>
      <c r="F46" s="30">
        <f t="shared" si="1"/>
        <v>171450</v>
      </c>
      <c r="G46" s="30">
        <f t="shared" si="2"/>
        <v>342901</v>
      </c>
      <c r="H46" s="6">
        <f t="shared" si="3"/>
        <v>488634</v>
      </c>
      <c r="I46" s="2">
        <f t="shared" si="4"/>
        <v>15799180</v>
      </c>
      <c r="J46" s="14"/>
      <c r="K46" s="2"/>
    </row>
    <row r="47" spans="1:13" x14ac:dyDescent="0.2">
      <c r="A47" s="5" t="s">
        <v>36</v>
      </c>
      <c r="B47" s="2">
        <v>140906607</v>
      </c>
      <c r="C47" s="30">
        <v>28082438</v>
      </c>
      <c r="D47" s="30">
        <v>112824169</v>
      </c>
      <c r="E47" s="15">
        <f t="shared" ref="E47:E66" si="5">ROUNDDOWN(B47*0.05,0)</f>
        <v>7045330</v>
      </c>
      <c r="F47" s="30">
        <f t="shared" ref="F47:F66" si="6">ROUNDDOWN(B47*0.01,0)</f>
        <v>1409066</v>
      </c>
      <c r="G47" s="30">
        <f t="shared" ref="G47:G66" si="7">ROUNDDOWN(B47*0.02,0)</f>
        <v>2818132</v>
      </c>
      <c r="H47" s="6">
        <f t="shared" ref="H47:H66" si="8">ROUNDDOWN(B47*0.0285,0)</f>
        <v>4015838</v>
      </c>
      <c r="I47" s="2">
        <f t="shared" ref="I47:I66" si="9">B47-E47-H47</f>
        <v>129845439</v>
      </c>
      <c r="J47" s="14"/>
      <c r="K47" s="2"/>
    </row>
    <row r="48" spans="1:13" x14ac:dyDescent="0.2">
      <c r="A48" s="5" t="s">
        <v>37</v>
      </c>
      <c r="B48" s="2">
        <v>58076626</v>
      </c>
      <c r="C48" s="30">
        <v>11574569</v>
      </c>
      <c r="D48" s="30">
        <v>46502057</v>
      </c>
      <c r="E48" s="15">
        <f t="shared" si="5"/>
        <v>2903831</v>
      </c>
      <c r="F48" s="30">
        <f t="shared" si="6"/>
        <v>580766</v>
      </c>
      <c r="G48" s="30">
        <f t="shared" si="7"/>
        <v>1161532</v>
      </c>
      <c r="H48" s="6">
        <f t="shared" si="8"/>
        <v>1655183</v>
      </c>
      <c r="I48" s="2">
        <f t="shared" si="9"/>
        <v>53517612</v>
      </c>
      <c r="J48" s="14"/>
      <c r="K48" s="2"/>
    </row>
    <row r="49" spans="1:11" x14ac:dyDescent="0.2">
      <c r="A49" s="5" t="s">
        <v>38</v>
      </c>
      <c r="B49" s="2">
        <v>10298533</v>
      </c>
      <c r="C49" s="30">
        <v>2052479</v>
      </c>
      <c r="D49" s="30">
        <v>8246054</v>
      </c>
      <c r="E49" s="15">
        <f t="shared" si="5"/>
        <v>514926</v>
      </c>
      <c r="F49" s="30">
        <f t="shared" si="6"/>
        <v>102985</v>
      </c>
      <c r="G49" s="30">
        <f t="shared" si="7"/>
        <v>205970</v>
      </c>
      <c r="H49" s="6">
        <f t="shared" si="8"/>
        <v>293508</v>
      </c>
      <c r="I49" s="2">
        <f t="shared" si="9"/>
        <v>9490099</v>
      </c>
      <c r="J49" s="14"/>
      <c r="K49" s="2"/>
    </row>
    <row r="50" spans="1:11" x14ac:dyDescent="0.2">
      <c r="A50" s="5" t="s">
        <v>39</v>
      </c>
      <c r="B50" s="2">
        <v>75789394</v>
      </c>
      <c r="C50" s="30">
        <v>15104692</v>
      </c>
      <c r="D50" s="30">
        <v>60684702</v>
      </c>
      <c r="E50" s="15">
        <f t="shared" si="5"/>
        <v>3789469</v>
      </c>
      <c r="F50" s="30">
        <f t="shared" si="6"/>
        <v>757893</v>
      </c>
      <c r="G50" s="30">
        <f t="shared" si="7"/>
        <v>1515787</v>
      </c>
      <c r="H50" s="6">
        <f t="shared" si="8"/>
        <v>2159997</v>
      </c>
      <c r="I50" s="2">
        <f t="shared" si="9"/>
        <v>69839928</v>
      </c>
      <c r="J50" s="14"/>
      <c r="K50" s="2"/>
    </row>
    <row r="51" spans="1:11" x14ac:dyDescent="0.2">
      <c r="A51" s="5" t="s">
        <v>40</v>
      </c>
      <c r="B51" s="2">
        <v>26998073</v>
      </c>
      <c r="C51" s="30">
        <v>5380668</v>
      </c>
      <c r="D51" s="30">
        <v>21617405</v>
      </c>
      <c r="E51" s="15">
        <f t="shared" si="5"/>
        <v>1349903</v>
      </c>
      <c r="F51" s="30">
        <f t="shared" si="6"/>
        <v>269980</v>
      </c>
      <c r="G51" s="30">
        <f t="shared" si="7"/>
        <v>539961</v>
      </c>
      <c r="H51" s="6">
        <f t="shared" si="8"/>
        <v>769445</v>
      </c>
      <c r="I51" s="2">
        <f t="shared" si="9"/>
        <v>24878725</v>
      </c>
      <c r="J51" s="14"/>
      <c r="K51" s="2"/>
    </row>
    <row r="52" spans="1:11" x14ac:dyDescent="0.2">
      <c r="A52" s="5" t="s">
        <v>41</v>
      </c>
      <c r="B52" s="2">
        <v>20431662</v>
      </c>
      <c r="C52" s="30">
        <v>4071994</v>
      </c>
      <c r="D52" s="30">
        <v>16359668</v>
      </c>
      <c r="E52" s="15">
        <f t="shared" si="5"/>
        <v>1021583</v>
      </c>
      <c r="F52" s="30">
        <f t="shared" si="6"/>
        <v>204316</v>
      </c>
      <c r="G52" s="30">
        <f t="shared" si="7"/>
        <v>408633</v>
      </c>
      <c r="H52" s="6">
        <f t="shared" si="8"/>
        <v>582302</v>
      </c>
      <c r="I52" s="2">
        <f t="shared" si="9"/>
        <v>18827777</v>
      </c>
      <c r="K52" s="2"/>
    </row>
    <row r="53" spans="1:11" x14ac:dyDescent="0.2">
      <c r="A53" s="5" t="s">
        <v>42</v>
      </c>
      <c r="B53" s="2">
        <v>76704820</v>
      </c>
      <c r="C53" s="30">
        <v>15287135</v>
      </c>
      <c r="D53" s="30">
        <v>61417685</v>
      </c>
      <c r="E53" s="15">
        <f t="shared" si="5"/>
        <v>3835241</v>
      </c>
      <c r="F53" s="30">
        <f t="shared" si="6"/>
        <v>767048</v>
      </c>
      <c r="G53" s="30">
        <f t="shared" si="7"/>
        <v>1534096</v>
      </c>
      <c r="H53" s="6">
        <f t="shared" si="8"/>
        <v>2186087</v>
      </c>
      <c r="I53" s="2">
        <f t="shared" si="9"/>
        <v>70683492</v>
      </c>
      <c r="K53" s="2"/>
    </row>
    <row r="54" spans="1:11" x14ac:dyDescent="0.2">
      <c r="A54" s="5" t="s">
        <v>43</v>
      </c>
      <c r="B54" s="2">
        <v>10298533</v>
      </c>
      <c r="C54" s="30">
        <v>2052479</v>
      </c>
      <c r="D54" s="30">
        <v>8246054</v>
      </c>
      <c r="E54" s="15">
        <f t="shared" si="5"/>
        <v>514926</v>
      </c>
      <c r="F54" s="30">
        <f t="shared" si="6"/>
        <v>102985</v>
      </c>
      <c r="G54" s="30">
        <f t="shared" si="7"/>
        <v>205970</v>
      </c>
      <c r="H54" s="6">
        <f t="shared" si="8"/>
        <v>293508</v>
      </c>
      <c r="I54" s="2">
        <f t="shared" si="9"/>
        <v>9490099</v>
      </c>
      <c r="K54" s="2"/>
    </row>
    <row r="55" spans="1:11" x14ac:dyDescent="0.2">
      <c r="A55" s="5" t="s">
        <v>44</v>
      </c>
      <c r="B55" s="2">
        <v>31834445</v>
      </c>
      <c r="C55" s="30">
        <v>6344549</v>
      </c>
      <c r="D55" s="30">
        <v>25489896</v>
      </c>
      <c r="E55" s="15">
        <f t="shared" si="5"/>
        <v>1591722</v>
      </c>
      <c r="F55" s="30">
        <f t="shared" si="6"/>
        <v>318344</v>
      </c>
      <c r="G55" s="30">
        <f t="shared" si="7"/>
        <v>636688</v>
      </c>
      <c r="H55" s="6">
        <f t="shared" si="8"/>
        <v>907281</v>
      </c>
      <c r="I55" s="2">
        <f t="shared" si="9"/>
        <v>29335442</v>
      </c>
      <c r="K55" s="2"/>
    </row>
    <row r="56" spans="1:11" x14ac:dyDescent="0.2">
      <c r="A56" s="5" t="s">
        <v>45</v>
      </c>
      <c r="B56" s="2">
        <v>10298533</v>
      </c>
      <c r="C56" s="30">
        <v>2052479</v>
      </c>
      <c r="D56" s="30">
        <v>8246054</v>
      </c>
      <c r="E56" s="15">
        <f t="shared" si="5"/>
        <v>514926</v>
      </c>
      <c r="F56" s="30">
        <f t="shared" si="6"/>
        <v>102985</v>
      </c>
      <c r="G56" s="30">
        <f t="shared" si="7"/>
        <v>205970</v>
      </c>
      <c r="H56" s="6">
        <f t="shared" si="8"/>
        <v>293508</v>
      </c>
      <c r="I56" s="2">
        <f t="shared" si="9"/>
        <v>9490099</v>
      </c>
      <c r="K56" s="2"/>
    </row>
    <row r="57" spans="1:11" x14ac:dyDescent="0.2">
      <c r="A57" s="5" t="s">
        <v>46</v>
      </c>
      <c r="B57" s="2">
        <v>41669043</v>
      </c>
      <c r="C57" s="30">
        <v>8304567</v>
      </c>
      <c r="D57" s="30">
        <v>33364476</v>
      </c>
      <c r="E57" s="15">
        <f t="shared" si="5"/>
        <v>2083452</v>
      </c>
      <c r="F57" s="30">
        <f t="shared" si="6"/>
        <v>416690</v>
      </c>
      <c r="G57" s="30">
        <f t="shared" si="7"/>
        <v>833380</v>
      </c>
      <c r="H57" s="6">
        <f t="shared" si="8"/>
        <v>1187567</v>
      </c>
      <c r="I57" s="2">
        <f t="shared" si="9"/>
        <v>38398024</v>
      </c>
      <c r="K57" s="2"/>
    </row>
    <row r="58" spans="1:11" x14ac:dyDescent="0.2">
      <c r="A58" s="5" t="s">
        <v>47</v>
      </c>
      <c r="B58" s="2">
        <v>204352812</v>
      </c>
      <c r="C58" s="30">
        <v>40727154</v>
      </c>
      <c r="D58" s="30">
        <v>163625658</v>
      </c>
      <c r="E58" s="15">
        <f t="shared" si="5"/>
        <v>10217640</v>
      </c>
      <c r="F58" s="30">
        <f t="shared" si="6"/>
        <v>2043528</v>
      </c>
      <c r="G58" s="30">
        <f t="shared" si="7"/>
        <v>4087056</v>
      </c>
      <c r="H58" s="6">
        <f t="shared" si="8"/>
        <v>5824055</v>
      </c>
      <c r="I58" s="2">
        <f t="shared" si="9"/>
        <v>188311117</v>
      </c>
      <c r="K58" s="2"/>
    </row>
    <row r="59" spans="1:11" x14ac:dyDescent="0.2">
      <c r="A59" s="5" t="s">
        <v>48</v>
      </c>
      <c r="B59" s="2">
        <v>14737516</v>
      </c>
      <c r="C59" s="30">
        <v>2937161</v>
      </c>
      <c r="D59" s="30">
        <v>11800355</v>
      </c>
      <c r="E59" s="15">
        <f t="shared" si="5"/>
        <v>736875</v>
      </c>
      <c r="F59" s="30">
        <f t="shared" si="6"/>
        <v>147375</v>
      </c>
      <c r="G59" s="30">
        <f t="shared" si="7"/>
        <v>294750</v>
      </c>
      <c r="H59" s="6">
        <f t="shared" si="8"/>
        <v>420019</v>
      </c>
      <c r="I59" s="2">
        <f t="shared" si="9"/>
        <v>13580622</v>
      </c>
      <c r="K59" s="2"/>
    </row>
    <row r="60" spans="1:11" x14ac:dyDescent="0.2">
      <c r="A60" s="5" t="s">
        <v>49</v>
      </c>
      <c r="B60" s="2">
        <v>10298533</v>
      </c>
      <c r="C60" s="30">
        <v>2052479</v>
      </c>
      <c r="D60" s="30">
        <v>8246054</v>
      </c>
      <c r="E60" s="15">
        <f t="shared" si="5"/>
        <v>514926</v>
      </c>
      <c r="F60" s="30">
        <f t="shared" si="6"/>
        <v>102985</v>
      </c>
      <c r="G60" s="30">
        <f t="shared" si="7"/>
        <v>205970</v>
      </c>
      <c r="H60" s="6">
        <f t="shared" si="8"/>
        <v>293508</v>
      </c>
      <c r="I60" s="2">
        <f t="shared" si="9"/>
        <v>9490099</v>
      </c>
      <c r="K60" s="2"/>
    </row>
    <row r="61" spans="1:11" x14ac:dyDescent="0.2">
      <c r="A61" s="5" t="s">
        <v>50</v>
      </c>
      <c r="B61" s="2">
        <v>39111976</v>
      </c>
      <c r="C61" s="30">
        <v>7794948</v>
      </c>
      <c r="D61" s="30">
        <v>31317028</v>
      </c>
      <c r="E61" s="15">
        <f t="shared" si="5"/>
        <v>1955598</v>
      </c>
      <c r="F61" s="30">
        <f t="shared" si="6"/>
        <v>391119</v>
      </c>
      <c r="G61" s="30">
        <f t="shared" si="7"/>
        <v>782239</v>
      </c>
      <c r="H61" s="6">
        <f t="shared" si="8"/>
        <v>1114691</v>
      </c>
      <c r="I61" s="2">
        <f t="shared" si="9"/>
        <v>36041687</v>
      </c>
      <c r="K61" s="2"/>
    </row>
    <row r="62" spans="1:11" x14ac:dyDescent="0.2">
      <c r="A62" s="5" t="s">
        <v>51</v>
      </c>
      <c r="B62" s="2">
        <v>33876016</v>
      </c>
      <c r="C62" s="30">
        <v>6751430</v>
      </c>
      <c r="D62" s="30">
        <v>27124586</v>
      </c>
      <c r="E62" s="15">
        <f t="shared" si="5"/>
        <v>1693800</v>
      </c>
      <c r="F62" s="30">
        <f t="shared" si="6"/>
        <v>338760</v>
      </c>
      <c r="G62" s="30">
        <f t="shared" si="7"/>
        <v>677520</v>
      </c>
      <c r="H62" s="6">
        <f t="shared" si="8"/>
        <v>965466</v>
      </c>
      <c r="I62" s="2">
        <f t="shared" si="9"/>
        <v>31216750</v>
      </c>
      <c r="K62" s="2"/>
    </row>
    <row r="63" spans="1:11" x14ac:dyDescent="0.2">
      <c r="A63" s="5" t="s">
        <v>52</v>
      </c>
      <c r="B63" s="2">
        <v>14936622</v>
      </c>
      <c r="C63" s="30">
        <v>2976842</v>
      </c>
      <c r="D63" s="30">
        <v>11959780</v>
      </c>
      <c r="E63" s="15">
        <f t="shared" si="5"/>
        <v>746831</v>
      </c>
      <c r="F63" s="30">
        <f t="shared" si="6"/>
        <v>149366</v>
      </c>
      <c r="G63" s="30">
        <f t="shared" si="7"/>
        <v>298732</v>
      </c>
      <c r="H63" s="6">
        <f t="shared" si="8"/>
        <v>425693</v>
      </c>
      <c r="I63" s="2">
        <f t="shared" si="9"/>
        <v>13764098</v>
      </c>
      <c r="K63" s="2"/>
    </row>
    <row r="64" spans="1:11" x14ac:dyDescent="0.2">
      <c r="A64" s="5" t="s">
        <v>53</v>
      </c>
      <c r="B64" s="2">
        <v>31145459</v>
      </c>
      <c r="C64" s="30">
        <v>6207235</v>
      </c>
      <c r="D64" s="30">
        <v>24938224</v>
      </c>
      <c r="E64" s="15">
        <f t="shared" si="5"/>
        <v>1557272</v>
      </c>
      <c r="F64" s="30">
        <f t="shared" si="6"/>
        <v>311454</v>
      </c>
      <c r="G64" s="30">
        <f t="shared" si="7"/>
        <v>622909</v>
      </c>
      <c r="H64" s="6">
        <f t="shared" si="8"/>
        <v>887645</v>
      </c>
      <c r="I64" s="2">
        <f t="shared" si="9"/>
        <v>28700542</v>
      </c>
      <c r="K64" s="2"/>
    </row>
    <row r="65" spans="1:12" x14ac:dyDescent="0.2">
      <c r="A65" s="5" t="s">
        <v>54</v>
      </c>
      <c r="B65" s="2">
        <v>10298533</v>
      </c>
      <c r="C65" s="30">
        <v>2052479</v>
      </c>
      <c r="D65" s="30">
        <v>8246054</v>
      </c>
      <c r="E65" s="15">
        <f t="shared" si="5"/>
        <v>514926</v>
      </c>
      <c r="F65" s="30">
        <f t="shared" si="6"/>
        <v>102985</v>
      </c>
      <c r="G65" s="30">
        <f t="shared" si="7"/>
        <v>205970</v>
      </c>
      <c r="H65" s="6">
        <f t="shared" si="8"/>
        <v>293508</v>
      </c>
      <c r="I65" s="2">
        <f t="shared" si="9"/>
        <v>9490099</v>
      </c>
      <c r="K65" s="2"/>
    </row>
    <row r="66" spans="1:12" x14ac:dyDescent="0.2">
      <c r="A66" s="5" t="s">
        <v>55</v>
      </c>
      <c r="B66" s="2">
        <v>56167677</v>
      </c>
      <c r="C66" s="30">
        <v>11194119</v>
      </c>
      <c r="D66" s="30">
        <v>44973558</v>
      </c>
      <c r="E66" s="15">
        <f t="shared" si="5"/>
        <v>2808383</v>
      </c>
      <c r="F66" s="30">
        <f t="shared" si="6"/>
        <v>561676</v>
      </c>
      <c r="G66" s="30">
        <f t="shared" si="7"/>
        <v>1123353</v>
      </c>
      <c r="H66" s="6">
        <f t="shared" si="8"/>
        <v>1600778</v>
      </c>
      <c r="I66" s="2">
        <f t="shared" si="9"/>
        <v>51758516</v>
      </c>
      <c r="K66" s="2"/>
    </row>
    <row r="67" spans="1:12" s="14" customFormat="1" x14ac:dyDescent="0.2">
      <c r="A67" s="5"/>
      <c r="B67" s="15"/>
      <c r="C67" s="30"/>
      <c r="D67" s="30"/>
      <c r="E67" s="15"/>
      <c r="F67" s="15"/>
      <c r="G67" s="15"/>
      <c r="H67" s="6"/>
      <c r="I67" s="2"/>
      <c r="K67" s="2"/>
    </row>
    <row r="68" spans="1:12" s="14" customFormat="1" x14ac:dyDescent="0.2">
      <c r="A68" s="18" t="s">
        <v>62</v>
      </c>
      <c r="B68" s="19">
        <f>SUM(B15:B66)</f>
        <v>2099959142</v>
      </c>
      <c r="C68" s="44">
        <f>SUM(C15:C66)</f>
        <v>418518142</v>
      </c>
      <c r="D68" s="44">
        <f>SUM(D15:D66)</f>
        <v>1681441000</v>
      </c>
      <c r="E68" s="15"/>
      <c r="F68" s="15"/>
      <c r="G68" s="15"/>
      <c r="H68" s="6"/>
      <c r="I68" s="2"/>
      <c r="K68" s="2"/>
    </row>
    <row r="69" spans="1:12" x14ac:dyDescent="0.2">
      <c r="A69" s="5"/>
      <c r="B69" s="7"/>
      <c r="C69" s="45"/>
      <c r="D69" s="45"/>
      <c r="E69" s="6"/>
      <c r="F69" s="6"/>
      <c r="G69" s="6"/>
      <c r="H69" s="6"/>
    </row>
    <row r="70" spans="1:12" x14ac:dyDescent="0.2">
      <c r="A70" s="5" t="s">
        <v>56</v>
      </c>
      <c r="B70" s="7">
        <v>2808473</v>
      </c>
      <c r="C70" s="45">
        <v>2808473</v>
      </c>
      <c r="D70" s="45">
        <v>0</v>
      </c>
      <c r="E70" s="6"/>
      <c r="F70" s="6"/>
      <c r="G70" s="6"/>
      <c r="H70" s="6"/>
      <c r="J70" s="14"/>
      <c r="L70" s="2"/>
    </row>
    <row r="71" spans="1:12" x14ac:dyDescent="0.2">
      <c r="A71" s="5" t="s">
        <v>57</v>
      </c>
      <c r="B71" s="7">
        <v>3885046</v>
      </c>
      <c r="C71" s="45">
        <v>3885046</v>
      </c>
      <c r="D71" s="45">
        <v>0</v>
      </c>
      <c r="E71" s="6"/>
      <c r="F71" s="6"/>
      <c r="G71" s="6"/>
      <c r="H71" s="6"/>
      <c r="J71" s="14"/>
      <c r="L71" s="2"/>
    </row>
    <row r="72" spans="1:12" x14ac:dyDescent="0.2">
      <c r="A72" s="5" t="s">
        <v>58</v>
      </c>
      <c r="B72" s="7">
        <v>1726716</v>
      </c>
      <c r="C72" s="45">
        <v>1726716</v>
      </c>
      <c r="D72" s="45">
        <v>0</v>
      </c>
      <c r="E72" s="6"/>
      <c r="F72" s="6"/>
      <c r="G72" s="6"/>
      <c r="H72" s="6"/>
      <c r="J72" s="14"/>
      <c r="L72" s="2"/>
    </row>
    <row r="73" spans="1:12" x14ac:dyDescent="0.2">
      <c r="A73" s="5" t="s">
        <v>59</v>
      </c>
      <c r="B73" s="7">
        <v>2185619</v>
      </c>
      <c r="C73" s="45">
        <v>2185619</v>
      </c>
      <c r="D73" s="45">
        <v>0</v>
      </c>
      <c r="E73" s="6"/>
      <c r="F73" s="6"/>
      <c r="G73" s="6"/>
      <c r="H73" s="6"/>
      <c r="J73" s="14"/>
      <c r="L73" s="2"/>
    </row>
    <row r="74" spans="1:12" x14ac:dyDescent="0.2">
      <c r="A74" s="5" t="s">
        <v>60</v>
      </c>
      <c r="B74" s="7">
        <v>10605854</v>
      </c>
      <c r="C74" s="45">
        <v>10605854</v>
      </c>
      <c r="D74" s="45">
        <v>0</v>
      </c>
      <c r="E74" s="6"/>
      <c r="F74" s="6"/>
      <c r="G74" s="6"/>
      <c r="H74" s="6"/>
      <c r="J74" s="14"/>
      <c r="L74" s="2"/>
    </row>
    <row r="75" spans="1:12" x14ac:dyDescent="0.2">
      <c r="A75" s="5"/>
      <c r="B75" s="7"/>
      <c r="C75" s="45"/>
      <c r="D75" s="45"/>
      <c r="E75" s="6"/>
      <c r="F75" s="6"/>
      <c r="G75" s="6"/>
      <c r="H75" s="6"/>
    </row>
    <row r="76" spans="1:12" x14ac:dyDescent="0.2">
      <c r="A76" s="17" t="s">
        <v>61</v>
      </c>
      <c r="B76" s="7">
        <v>10659150</v>
      </c>
      <c r="C76" s="45">
        <v>10659150</v>
      </c>
      <c r="D76" s="45">
        <v>0</v>
      </c>
      <c r="E76" s="6"/>
      <c r="F76" s="6"/>
      <c r="G76" s="6"/>
      <c r="H76" s="6"/>
    </row>
    <row r="77" spans="1:12" x14ac:dyDescent="0.2">
      <c r="A77" s="5"/>
      <c r="B77" s="48"/>
      <c r="C77" s="48"/>
      <c r="D77" s="48"/>
      <c r="E77" s="49"/>
      <c r="F77" s="49"/>
      <c r="G77" s="49"/>
      <c r="H77" s="49"/>
    </row>
    <row r="78" spans="1:12" x14ac:dyDescent="0.2">
      <c r="A78" s="18" t="s">
        <v>4</v>
      </c>
      <c r="B78" s="19">
        <f>SUM(B15:B66)+SUM(B70:B76)</f>
        <v>2131830000</v>
      </c>
      <c r="C78" s="44">
        <f>SUM(C15:C66)+SUM(C70:C76)</f>
        <v>450389000</v>
      </c>
      <c r="D78" s="44">
        <f>SUM(D15:D66)+SUM(D70:D76)</f>
        <v>1681441000</v>
      </c>
      <c r="E78" s="6"/>
      <c r="F78" s="6"/>
      <c r="G78" s="6"/>
      <c r="H78" s="6"/>
    </row>
    <row r="79" spans="1:12" x14ac:dyDescent="0.2">
      <c r="A79" s="5"/>
      <c r="B79" s="12"/>
      <c r="C79" s="38"/>
      <c r="D79" s="38"/>
      <c r="E79" s="11"/>
      <c r="F79" s="11"/>
      <c r="G79" s="11"/>
      <c r="H79" s="6"/>
    </row>
  </sheetData>
  <mergeCells count="2">
    <mergeCell ref="B5:H5"/>
    <mergeCell ref="B77:H77"/>
  </mergeCells>
  <phoneticPr fontId="0" type="noConversion"/>
  <printOptions horizontalCentered="1"/>
  <pageMargins left="0.25" right="0.25" top="0.9" bottom="0.9" header="0.5" footer="0.5"/>
  <pageSetup scale="60" fitToHeight="0" orientation="landscape" horizontalDpi="300" verticalDpi="300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Title II-A</vt:lpstr>
      <vt:lpstr>'Title II-A'!Print_Area</vt:lpstr>
      <vt:lpstr>'Title II-A'!Print_Titles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2019-01-18T14:05:40Z</dcterms:created>
  <dcterms:modified xsi:type="dcterms:W3CDTF">2020-01-15T19:03:17Z</dcterms:modified>
</cp:coreProperties>
</file>